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25" windowWidth="14805" windowHeight="7890" activeTab="3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'1кв'!$A$1:$E$52</definedName>
    <definedName name="_xlnm.Print_Area" localSheetId="1">'2кв'!$A$1:$E$51</definedName>
    <definedName name="_xlnm.Print_Area" localSheetId="2">'3кв'!$A$1:$E$52</definedName>
    <definedName name="_xlnm.Print_Area" localSheetId="3">'4кв'!$A$1:$E$52</definedName>
    <definedName name="_xlnm.Print_Area" localSheetId="4">отчет!$A$1:$C$45</definedName>
  </definedNames>
  <calcPr calcId="152511"/>
</workbook>
</file>

<file path=xl/calcChain.xml><?xml version="1.0" encoding="utf-8"?>
<calcChain xmlns="http://schemas.openxmlformats.org/spreadsheetml/2006/main">
  <c r="C25" i="26" l="1"/>
  <c r="C30" i="26"/>
  <c r="C28" i="26"/>
  <c r="C27" i="26"/>
  <c r="C23" i="26"/>
  <c r="C18" i="26"/>
  <c r="C19" i="26"/>
  <c r="C17" i="26"/>
  <c r="C13" i="26"/>
  <c r="C14" i="26"/>
  <c r="C15" i="26" s="1"/>
  <c r="C12" i="26"/>
  <c r="C6" i="26"/>
  <c r="B46" i="25"/>
  <c r="C36" i="26"/>
  <c r="C31" i="26" l="1"/>
  <c r="B50" i="25" l="1"/>
  <c r="E23" i="25"/>
  <c r="E22" i="25"/>
  <c r="E31" i="25" s="1"/>
  <c r="B51" i="25" s="1"/>
  <c r="B52" i="25" l="1"/>
  <c r="B46" i="24"/>
  <c r="E31" i="24" l="1"/>
  <c r="B50" i="24" l="1"/>
  <c r="E23" i="24"/>
  <c r="B51" i="24" s="1"/>
  <c r="E22" i="24"/>
  <c r="B49" i="23"/>
  <c r="E23" i="23"/>
  <c r="E22" i="23"/>
  <c r="E30" i="23" l="1"/>
  <c r="B50" i="23" s="1"/>
  <c r="B52" i="24"/>
  <c r="E28" i="22"/>
  <c r="B50" i="22" l="1"/>
  <c r="E23" i="22"/>
  <c r="E22" i="22"/>
  <c r="E31" i="22" l="1"/>
  <c r="B51" i="22"/>
  <c r="B52" i="22" s="1"/>
  <c r="B45" i="23" s="1"/>
  <c r="B51" i="23" s="1"/>
</calcChain>
</file>

<file path=xl/sharedStrings.xml><?xml version="1.0" encoding="utf-8"?>
<sst xmlns="http://schemas.openxmlformats.org/spreadsheetml/2006/main" count="309" uniqueCount="109">
  <si>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</si>
  <si>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</si>
  <si>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</si>
  <si>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</si>
  <si>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</si>
  <si>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</si>
  <si>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</si>
  <si>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</si>
  <si>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</si>
  <si>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</si>
  <si>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</si>
  <si>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</si>
  <si>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</si>
  <si>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</si>
  <si>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</si>
  <si>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</si>
  <si>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</si>
  <si>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</si>
  <si>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</si>
  <si>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</si>
  <si>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</si>
  <si>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</si>
  <si>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</si>
  <si>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</si>
  <si>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Линейная, д. 16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</si>
  <si>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</si>
  <si>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</si>
  <si>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</si>
  <si>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</si>
  <si>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</si>
  <si>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</si>
  <si>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Работы по содержанию и тек. ремонту</t>
  </si>
  <si>
    <t>в т.ч. Оплачено собственниками</t>
  </si>
  <si>
    <t>оплачено НГЧ-2</t>
  </si>
  <si>
    <r>
      <t xml:space="preserve">являющегося собственником МКД ОАО "РЖД", 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доверенности №</t>
    </r>
  </si>
  <si>
    <t>ИТОГО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</si>
  <si>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 </t>
    </r>
    <r>
      <rPr>
        <b/>
        <u/>
        <sz val="11"/>
        <color theme="1"/>
        <rFont val="Times New Roman"/>
        <family val="1"/>
        <charset val="204"/>
      </rPr>
      <t>Грищенко Ивана Николаевича</t>
    </r>
  </si>
  <si>
    <t>Заказчик -  ОАО «РЖД», в лице начальника НГЧ  Грищенко И.Н.</t>
  </si>
  <si>
    <t>Остаток на начало квартала</t>
  </si>
  <si>
    <t>определена приложением № 9 к договору</t>
  </si>
  <si>
    <t>Расходы по управлению МКД</t>
  </si>
  <si>
    <t>Услуги по содержанию многоквартирного дома</t>
  </si>
  <si>
    <t xml:space="preserve">Оплачено за размещение оборудования ТТК </t>
  </si>
  <si>
    <t xml:space="preserve">Дератизация и дезинсекция </t>
  </si>
  <si>
    <t>по заявке собственников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</si>
  <si>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</si>
  <si>
    <t>горячая вода на СОИ</t>
  </si>
  <si>
    <t>водоотведение на СОИ</t>
  </si>
  <si>
    <t>холодная вода на СОИ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</si>
  <si>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</si>
  <si>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</si>
  <si>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</si>
  <si>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</si>
  <si>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t>Частичный ремонт мягкой кровли,заливка трещин мастикой.(смета)</t>
  </si>
  <si>
    <t>март</t>
  </si>
  <si>
    <t>Исполнитель - ООО ЖКХ "Локомотив", в лице директора Бовкун А.А.</t>
  </si>
  <si>
    <t>Предъявлено населению 136623,69</t>
  </si>
  <si>
    <t xml:space="preserve">           2. Всего за период с "01" 01 2023 г. по "31" 03 2023 г. выполнено работ (оказано услуг) на общую сумму сто пятьдесят шесть тысяч пятьсот одиннадцать рублей 62 копейки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</si>
  <si>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</si>
  <si>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</si>
  <si>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</si>
  <si>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</si>
  <si>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</si>
  <si>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</si>
  <si>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 xml:space="preserve">           2. Всего за период с "01" 04 2023 г. по "30" 06 2023 г. выполнено работ (оказано услуг) на общую сумму сто тридцать шесть тысяч шестьсот восемьдесят пять рублей 69 копеек</t>
  </si>
  <si>
    <t>Предъявлено населению 132823,71</t>
  </si>
  <si>
    <t>Предъявлено населению 136141,61</t>
  </si>
  <si>
    <t xml:space="preserve">           2. Всего за период с "01" 07 2023 г. по "30" 09 2023 г. выполнено работ (оказано услуг) на общую сумму сто пятьдесят две тысячи двести девяносто рублей 61 копейка.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</si>
  <si>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</si>
  <si>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</si>
  <si>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</si>
  <si>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</si>
  <si>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</si>
  <si>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</si>
  <si>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 xml:space="preserve">* водоотведение на СОИ- 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</si>
  <si>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</si>
  <si>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</si>
  <si>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</si>
  <si>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</si>
  <si>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</si>
  <si>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</si>
  <si>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 xml:space="preserve">Расходы по управлению МКД 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</si>
  <si>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</si>
  <si>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</si>
  <si>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</si>
  <si>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</si>
  <si>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</si>
  <si>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</si>
  <si>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</si>
  <si>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</si>
  <si>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</si>
  <si>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</si>
  <si>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</si>
  <si>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</si>
  <si>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Линейная, д. 16</t>
  </si>
  <si>
    <t>за 4 квартал 2023 года</t>
  </si>
  <si>
    <t>31.12.2023 г.</t>
  </si>
  <si>
    <t>4 квартал</t>
  </si>
  <si>
    <t>Ремонт отдельн мест потолка и стен (смета)</t>
  </si>
  <si>
    <t>октябрь</t>
  </si>
  <si>
    <t xml:space="preserve">           2. Всего за период с "01" 10 2023 г. по "31" 12 2023 г. выполнено работ (оказано услуг) на общую сумму сто сорок девять тысяч шестьсот пятьдесят восемь рублей 21 копейка.</t>
  </si>
  <si>
    <t>Предъявлено населению 149997,55</t>
  </si>
  <si>
    <t>Начислено всего 552586,56</t>
  </si>
  <si>
    <t xml:space="preserve">* холодная вода на СОИ - </t>
  </si>
  <si>
    <t xml:space="preserve">* горячая вода на СОИ- </t>
  </si>
  <si>
    <t>Оплачено НГЧ-2</t>
  </si>
  <si>
    <t>Непредвиденные работы 0 ч/ч</t>
  </si>
  <si>
    <t xml:space="preserve">   * Частичный ремонт мягкой кровли,заливка трещин мастикой.(смета)</t>
  </si>
  <si>
    <t xml:space="preserve">   * Ремонт отдельн мест потолка и стен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</si>
</sst>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_-* #,##0\ _₽_-;\-* #,##0\ _₽_-;_-* &quot;-&quot;??\ _₽_-;_-@_-"/>
    <numFmt numFmtId="166" formatCode="[$-419]General"/>
    <numFmt numFmtId="167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3" fillId="0" borderId="0"/>
    <xf numFmtId="166" fontId="14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0" fontId="11" fillId="0" borderId="0" xfId="0" applyFont="1"/>
    <xf numFmtId="164" fontId="7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4" fillId="2" borderId="0" xfId="0" applyFont="1" applyFill="1"/>
    <xf numFmtId="0" fontId="3" fillId="0" borderId="0" xfId="0" applyFont="1" applyAlignment="1">
      <alignment wrapText="1"/>
    </xf>
    <xf numFmtId="164" fontId="7" fillId="0" borderId="0" xfId="0" applyNumberFormat="1" applyFont="1"/>
    <xf numFmtId="164" fontId="4" fillId="0" borderId="0" xfId="0" applyNumberFormat="1" applyFont="1"/>
    <xf numFmtId="0" fontId="7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39" fontId="4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7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1" xfId="0" applyFont="1" applyBorder="1"/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topLeftCell="A23" zoomScaleSheetLayoutView="100" workbookViewId="0">
      <selection activeCell="E28" sqref="E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1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0.7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49</v>
      </c>
      <c r="B3" s="59"/>
      <c r="C3" s="59"/>
      <c r="D3" s="59"/>
      <c r="E3" s="59"/>
    </row>
    <row r="4" spans="1:5" s="1" customFormat="1" ht="15.75" x14ac:dyDescent="0.25">
      <c r="A4" s="28" t="s">
        <v>13</v>
      </c>
      <c r="B4" s="4"/>
      <c r="C4" s="4"/>
      <c r="D4" s="60" t="s">
        <v>50</v>
      </c>
      <c r="E4" s="60"/>
    </row>
    <row r="5" spans="1:5" x14ac:dyDescent="0.25">
      <c r="A5" s="37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24</v>
      </c>
      <c r="B7" s="49"/>
      <c r="C7" s="49"/>
      <c r="D7" s="49"/>
      <c r="E7" s="49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48" t="s">
        <v>36</v>
      </c>
      <c r="B9" s="48"/>
      <c r="C9" s="48"/>
      <c r="D9" s="48"/>
      <c r="E9" s="48"/>
    </row>
    <row r="10" spans="1:5" ht="22.5" customHeight="1" x14ac:dyDescent="0.25">
      <c r="A10" s="61" t="s">
        <v>14</v>
      </c>
      <c r="B10" s="62"/>
      <c r="C10" s="62"/>
      <c r="D10" s="62"/>
      <c r="E10" s="62"/>
    </row>
    <row r="11" spans="1:5" ht="30" customHeight="1" x14ac:dyDescent="0.25">
      <c r="A11" s="55" t="s">
        <v>34</v>
      </c>
      <c r="B11" s="55"/>
      <c r="C11" s="55"/>
      <c r="D11" s="55"/>
      <c r="E11" s="55"/>
    </row>
    <row r="12" spans="1:5" ht="13.9" customHeight="1" x14ac:dyDescent="0.25">
      <c r="A12" s="52" t="s">
        <v>15</v>
      </c>
      <c r="B12" s="53"/>
      <c r="C12" s="53"/>
      <c r="D12" s="53"/>
      <c r="E12" s="53"/>
    </row>
    <row r="13" spans="1:5" ht="13.9" customHeight="1" x14ac:dyDescent="0.25">
      <c r="A13" s="48" t="s">
        <v>22</v>
      </c>
      <c r="B13" s="48"/>
      <c r="C13" s="48"/>
      <c r="D13" s="48"/>
      <c r="E13" s="48"/>
    </row>
    <row r="14" spans="1:5" ht="13.9" customHeight="1" x14ac:dyDescent="0.25">
      <c r="A14" s="52" t="s">
        <v>2</v>
      </c>
      <c r="B14" s="53"/>
      <c r="C14" s="53"/>
      <c r="D14" s="53"/>
      <c r="E14" s="53"/>
    </row>
    <row r="15" spans="1:5" ht="13.9" customHeight="1" x14ac:dyDescent="0.25">
      <c r="A15" s="48" t="s">
        <v>51</v>
      </c>
      <c r="B15" s="48"/>
      <c r="C15" s="48"/>
      <c r="D15" s="48"/>
      <c r="E15" s="48"/>
    </row>
    <row r="16" spans="1:5" ht="13.9" customHeight="1" x14ac:dyDescent="0.25">
      <c r="A16" s="52" t="s">
        <v>16</v>
      </c>
      <c r="B16" s="53"/>
      <c r="C16" s="53"/>
      <c r="D16" s="53"/>
      <c r="E16" s="53"/>
    </row>
    <row r="17" spans="1:8" ht="30" customHeight="1" x14ac:dyDescent="0.25">
      <c r="A17" s="48" t="s">
        <v>17</v>
      </c>
      <c r="B17" s="48"/>
      <c r="C17" s="48"/>
      <c r="D17" s="48"/>
      <c r="E17" s="48"/>
    </row>
    <row r="18" spans="1:8" ht="62.25" customHeight="1" x14ac:dyDescent="0.25">
      <c r="A18" s="48" t="s">
        <v>45</v>
      </c>
      <c r="B18" s="48"/>
      <c r="C18" s="48"/>
      <c r="D18" s="48"/>
      <c r="E18" s="48"/>
    </row>
    <row r="19" spans="1:8" ht="30" customHeight="1" x14ac:dyDescent="0.25">
      <c r="A19" s="54" t="s">
        <v>25</v>
      </c>
      <c r="B19" s="54"/>
      <c r="C19" s="54"/>
      <c r="D19" s="54"/>
      <c r="E19" s="54"/>
    </row>
    <row r="20" spans="1:8" ht="15" customHeight="1" x14ac:dyDescent="0.25">
      <c r="A20" s="54"/>
      <c r="B20" s="54"/>
      <c r="C20" s="54"/>
      <c r="D20" s="54"/>
      <c r="E20" s="54"/>
      <c r="F20" s="2">
        <v>2363.8000000000002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32" t="s">
        <v>41</v>
      </c>
      <c r="B22" s="9" t="s">
        <v>39</v>
      </c>
      <c r="C22" s="3" t="s">
        <v>4</v>
      </c>
      <c r="D22" s="24">
        <v>13.8</v>
      </c>
      <c r="E22" s="27">
        <f>D22*F20*3</f>
        <v>97861.320000000022</v>
      </c>
      <c r="G22" s="18"/>
    </row>
    <row r="23" spans="1:8" x14ac:dyDescent="0.25">
      <c r="A23" s="25" t="s">
        <v>40</v>
      </c>
      <c r="B23" s="26" t="s">
        <v>23</v>
      </c>
      <c r="C23" s="24" t="s">
        <v>4</v>
      </c>
      <c r="D23" s="24">
        <v>5.22</v>
      </c>
      <c r="E23" s="27">
        <f>D23*F20*3</f>
        <v>37017.108</v>
      </c>
      <c r="G23" s="18"/>
    </row>
    <row r="24" spans="1:8" ht="25.5" x14ac:dyDescent="0.25">
      <c r="A24" s="7" t="s">
        <v>43</v>
      </c>
      <c r="B24" s="33" t="s">
        <v>44</v>
      </c>
      <c r="C24" s="3" t="s">
        <v>27</v>
      </c>
      <c r="D24" s="3"/>
      <c r="E24" s="34">
        <v>0</v>
      </c>
      <c r="G24" s="18"/>
    </row>
    <row r="25" spans="1:8" x14ac:dyDescent="0.25">
      <c r="A25" s="7" t="s">
        <v>46</v>
      </c>
      <c r="B25" s="9" t="s">
        <v>52</v>
      </c>
      <c r="C25" s="3" t="s">
        <v>27</v>
      </c>
      <c r="D25" s="3"/>
      <c r="E25" s="34">
        <v>0</v>
      </c>
      <c r="G25" s="18"/>
    </row>
    <row r="26" spans="1:8" x14ac:dyDescent="0.25">
      <c r="A26" s="7" t="s">
        <v>48</v>
      </c>
      <c r="B26" s="9" t="s">
        <v>52</v>
      </c>
      <c r="C26" s="3" t="s">
        <v>27</v>
      </c>
      <c r="D26" s="3"/>
      <c r="E26" s="34">
        <v>0</v>
      </c>
      <c r="G26" s="18"/>
    </row>
    <row r="27" spans="1:8" x14ac:dyDescent="0.25">
      <c r="A27" s="7" t="s">
        <v>47</v>
      </c>
      <c r="B27" s="9" t="s">
        <v>52</v>
      </c>
      <c r="C27" s="3" t="s">
        <v>27</v>
      </c>
      <c r="D27" s="3"/>
      <c r="E27" s="34">
        <v>0</v>
      </c>
      <c r="G27" s="18"/>
    </row>
    <row r="28" spans="1:8" x14ac:dyDescent="0.25">
      <c r="A28" s="25" t="s">
        <v>26</v>
      </c>
      <c r="B28" s="9" t="s">
        <v>52</v>
      </c>
      <c r="C28" s="24" t="s">
        <v>27</v>
      </c>
      <c r="D28" s="24"/>
      <c r="E28" s="8">
        <f>225+4962.54</f>
        <v>5187.54</v>
      </c>
      <c r="G28" s="18"/>
      <c r="H28" s="18"/>
    </row>
    <row r="29" spans="1:8" ht="47.25" x14ac:dyDescent="0.25">
      <c r="A29" s="39" t="s">
        <v>53</v>
      </c>
      <c r="B29" s="9" t="s">
        <v>54</v>
      </c>
      <c r="C29" s="24" t="s">
        <v>27</v>
      </c>
      <c r="D29" s="24"/>
      <c r="E29" s="8">
        <v>16445.650000000001</v>
      </c>
      <c r="G29" s="18"/>
      <c r="H29" s="18"/>
    </row>
    <row r="30" spans="1:8" x14ac:dyDescent="0.25">
      <c r="A30" s="25"/>
      <c r="B30" s="9"/>
      <c r="C30" s="24"/>
      <c r="D30" s="24"/>
      <c r="E30" s="8"/>
      <c r="G30" s="18"/>
      <c r="H30" s="18"/>
    </row>
    <row r="31" spans="1:8" s="13" customFormat="1" ht="14.25" x14ac:dyDescent="0.2">
      <c r="A31" s="23" t="s">
        <v>35</v>
      </c>
      <c r="B31" s="10"/>
      <c r="C31" s="11"/>
      <c r="D31" s="11"/>
      <c r="E31" s="12">
        <f>SUM(E22:E30)</f>
        <v>156511.61800000002</v>
      </c>
    </row>
    <row r="33" spans="1:8" s="19" customFormat="1" ht="33.75" customHeight="1" x14ac:dyDescent="0.25">
      <c r="A33" s="55" t="s">
        <v>57</v>
      </c>
      <c r="B33" s="55"/>
      <c r="C33" s="55"/>
      <c r="D33" s="55"/>
      <c r="E33" s="55"/>
    </row>
    <row r="34" spans="1:8" ht="30.75" customHeight="1" x14ac:dyDescent="0.25">
      <c r="A34" s="48" t="s">
        <v>21</v>
      </c>
      <c r="B34" s="48"/>
      <c r="C34" s="48"/>
      <c r="D34" s="48"/>
      <c r="E34" s="48"/>
    </row>
    <row r="35" spans="1:8" x14ac:dyDescent="0.25">
      <c r="A35" s="48" t="s">
        <v>20</v>
      </c>
      <c r="B35" s="48"/>
      <c r="C35" s="48"/>
      <c r="D35" s="48"/>
      <c r="E35" s="48"/>
      <c r="F35" s="13"/>
      <c r="G35" s="13"/>
      <c r="H35" s="14"/>
    </row>
    <row r="36" spans="1:8" ht="30.75" customHeight="1" x14ac:dyDescent="0.25">
      <c r="A36" s="48" t="s">
        <v>28</v>
      </c>
      <c r="B36" s="48"/>
      <c r="C36" s="48"/>
      <c r="D36" s="48"/>
      <c r="E36" s="48"/>
    </row>
    <row r="37" spans="1:8" ht="30.75" customHeight="1" x14ac:dyDescent="0.25">
      <c r="A37" s="35"/>
      <c r="B37" s="35"/>
      <c r="C37" s="35"/>
      <c r="D37" s="35"/>
      <c r="E37" s="35"/>
    </row>
    <row r="38" spans="1:8" x14ac:dyDescent="0.25">
      <c r="A38" s="51" t="s">
        <v>5</v>
      </c>
      <c r="B38" s="51"/>
      <c r="C38" s="51"/>
      <c r="D38" s="51"/>
      <c r="E38" s="51"/>
    </row>
    <row r="39" spans="1:8" x14ac:dyDescent="0.25">
      <c r="A39" s="48" t="s">
        <v>18</v>
      </c>
      <c r="B39" s="48"/>
      <c r="C39" s="48"/>
      <c r="D39" s="48"/>
      <c r="E39" s="48"/>
    </row>
    <row r="40" spans="1:8" x14ac:dyDescent="0.25">
      <c r="A40" s="49" t="s">
        <v>55</v>
      </c>
      <c r="B40" s="49"/>
      <c r="C40" s="49"/>
      <c r="D40" s="49"/>
      <c r="E40" s="5"/>
    </row>
    <row r="41" spans="1:8" x14ac:dyDescent="0.25">
      <c r="B41" s="50" t="s">
        <v>19</v>
      </c>
      <c r="C41" s="50"/>
      <c r="D41" s="50"/>
      <c r="E41" s="6" t="s">
        <v>6</v>
      </c>
    </row>
    <row r="42" spans="1:8" x14ac:dyDescent="0.25">
      <c r="A42" s="36"/>
      <c r="B42" s="36"/>
      <c r="C42" s="36"/>
      <c r="D42" s="36"/>
      <c r="E42" s="36"/>
    </row>
    <row r="43" spans="1:8" x14ac:dyDescent="0.25">
      <c r="A43" s="49" t="s">
        <v>37</v>
      </c>
      <c r="B43" s="49"/>
      <c r="C43" s="49"/>
      <c r="D43" s="49"/>
      <c r="E43" s="5"/>
    </row>
    <row r="44" spans="1:8" x14ac:dyDescent="0.25">
      <c r="B44" s="50" t="s">
        <v>19</v>
      </c>
      <c r="C44" s="50"/>
      <c r="D44" s="50"/>
      <c r="E44" s="6" t="s">
        <v>6</v>
      </c>
    </row>
    <row r="45" spans="1:8" x14ac:dyDescent="0.25">
      <c r="A45" s="13" t="s">
        <v>29</v>
      </c>
    </row>
    <row r="46" spans="1:8" x14ac:dyDescent="0.25">
      <c r="A46" s="2" t="s">
        <v>38</v>
      </c>
      <c r="B46" s="16">
        <v>-5240.79</v>
      </c>
    </row>
    <row r="47" spans="1:8" ht="31.5" x14ac:dyDescent="0.25">
      <c r="A47" s="20" t="s">
        <v>56</v>
      </c>
      <c r="B47" s="17"/>
    </row>
    <row r="48" spans="1:8" x14ac:dyDescent="0.25">
      <c r="A48" s="2" t="s">
        <v>32</v>
      </c>
      <c r="B48" s="17">
        <v>130497.29</v>
      </c>
      <c r="F48" s="22"/>
    </row>
    <row r="49" spans="1:6" x14ac:dyDescent="0.25">
      <c r="A49" s="2" t="s">
        <v>33</v>
      </c>
      <c r="B49" s="17">
        <v>47615.49</v>
      </c>
      <c r="F49" s="22"/>
    </row>
    <row r="50" spans="1:6" ht="30" x14ac:dyDescent="0.25">
      <c r="A50" s="31" t="s">
        <v>42</v>
      </c>
      <c r="B50" s="17">
        <f>3*330</f>
        <v>990</v>
      </c>
      <c r="F50" s="22"/>
    </row>
    <row r="51" spans="1:6" ht="30" x14ac:dyDescent="0.25">
      <c r="A51" s="38" t="s">
        <v>31</v>
      </c>
      <c r="B51" s="17">
        <f>E31</f>
        <v>156511.61800000002</v>
      </c>
      <c r="C51" s="18"/>
    </row>
    <row r="52" spans="1:6" x14ac:dyDescent="0.25">
      <c r="A52" s="15" t="s">
        <v>30</v>
      </c>
      <c r="B52" s="21">
        <f>B46+B48+B49+B50-B51</f>
        <v>17350.371999999974</v>
      </c>
    </row>
    <row r="55" spans="1:6" x14ac:dyDescent="0.25">
      <c r="B55" s="29"/>
    </row>
    <row r="56" spans="1:6" x14ac:dyDescent="0.25">
      <c r="B56" s="29"/>
    </row>
    <row r="57" spans="1:6" x14ac:dyDescent="0.25">
      <c r="B57" s="29"/>
    </row>
    <row r="58" spans="1:6" x14ac:dyDescent="0.25">
      <c r="B58" s="29"/>
      <c r="C58" s="30"/>
    </row>
    <row r="59" spans="1:6" x14ac:dyDescent="0.25">
      <c r="B59" s="29"/>
    </row>
    <row r="60" spans="1:6" x14ac:dyDescent="0.25">
      <c r="B60" s="29"/>
    </row>
    <row r="61" spans="1:6" x14ac:dyDescent="0.25">
      <c r="B61" s="29"/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8:E38"/>
    <mergeCell ref="A14:E14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39:E39"/>
    <mergeCell ref="A40:D40"/>
    <mergeCell ref="B41:D41"/>
    <mergeCell ref="A43:D43"/>
    <mergeCell ref="B44:D44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topLeftCell="A20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1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0.7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58</v>
      </c>
      <c r="B3" s="59"/>
      <c r="C3" s="59"/>
      <c r="D3" s="59"/>
      <c r="E3" s="59"/>
    </row>
    <row r="4" spans="1:5" s="1" customFormat="1" ht="15.75" x14ac:dyDescent="0.25">
      <c r="A4" s="28" t="s">
        <v>13</v>
      </c>
      <c r="B4" s="4"/>
      <c r="C4" s="4"/>
      <c r="D4" s="60" t="s">
        <v>59</v>
      </c>
      <c r="E4" s="60"/>
    </row>
    <row r="5" spans="1:5" x14ac:dyDescent="0.25">
      <c r="A5" s="42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24</v>
      </c>
      <c r="B7" s="49"/>
      <c r="C7" s="49"/>
      <c r="D7" s="49"/>
      <c r="E7" s="49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48" t="s">
        <v>36</v>
      </c>
      <c r="B9" s="48"/>
      <c r="C9" s="48"/>
      <c r="D9" s="48"/>
      <c r="E9" s="48"/>
    </row>
    <row r="10" spans="1:5" ht="22.5" customHeight="1" x14ac:dyDescent="0.25">
      <c r="A10" s="61" t="s">
        <v>14</v>
      </c>
      <c r="B10" s="62"/>
      <c r="C10" s="62"/>
      <c r="D10" s="62"/>
      <c r="E10" s="62"/>
    </row>
    <row r="11" spans="1:5" ht="30" customHeight="1" x14ac:dyDescent="0.25">
      <c r="A11" s="55" t="s">
        <v>34</v>
      </c>
      <c r="B11" s="55"/>
      <c r="C11" s="55"/>
      <c r="D11" s="55"/>
      <c r="E11" s="55"/>
    </row>
    <row r="12" spans="1:5" ht="13.9" customHeight="1" x14ac:dyDescent="0.25">
      <c r="A12" s="52" t="s">
        <v>15</v>
      </c>
      <c r="B12" s="53"/>
      <c r="C12" s="53"/>
      <c r="D12" s="53"/>
      <c r="E12" s="53"/>
    </row>
    <row r="13" spans="1:5" ht="13.9" customHeight="1" x14ac:dyDescent="0.25">
      <c r="A13" s="48" t="s">
        <v>22</v>
      </c>
      <c r="B13" s="48"/>
      <c r="C13" s="48"/>
      <c r="D13" s="48"/>
      <c r="E13" s="48"/>
    </row>
    <row r="14" spans="1:5" ht="13.9" customHeight="1" x14ac:dyDescent="0.25">
      <c r="A14" s="52" t="s">
        <v>2</v>
      </c>
      <c r="B14" s="53"/>
      <c r="C14" s="53"/>
      <c r="D14" s="53"/>
      <c r="E14" s="53"/>
    </row>
    <row r="15" spans="1:5" ht="13.9" customHeight="1" x14ac:dyDescent="0.25">
      <c r="A15" s="48" t="s">
        <v>51</v>
      </c>
      <c r="B15" s="48"/>
      <c r="C15" s="48"/>
      <c r="D15" s="48"/>
      <c r="E15" s="48"/>
    </row>
    <row r="16" spans="1:5" ht="13.9" customHeight="1" x14ac:dyDescent="0.25">
      <c r="A16" s="52" t="s">
        <v>16</v>
      </c>
      <c r="B16" s="53"/>
      <c r="C16" s="53"/>
      <c r="D16" s="53"/>
      <c r="E16" s="53"/>
    </row>
    <row r="17" spans="1:8" ht="30" customHeight="1" x14ac:dyDescent="0.25">
      <c r="A17" s="48" t="s">
        <v>17</v>
      </c>
      <c r="B17" s="48"/>
      <c r="C17" s="48"/>
      <c r="D17" s="48"/>
      <c r="E17" s="48"/>
    </row>
    <row r="18" spans="1:8" ht="62.25" customHeight="1" x14ac:dyDescent="0.25">
      <c r="A18" s="48" t="s">
        <v>45</v>
      </c>
      <c r="B18" s="48"/>
      <c r="C18" s="48"/>
      <c r="D18" s="48"/>
      <c r="E18" s="48"/>
    </row>
    <row r="19" spans="1:8" ht="30" customHeight="1" x14ac:dyDescent="0.25">
      <c r="A19" s="54" t="s">
        <v>25</v>
      </c>
      <c r="B19" s="54"/>
      <c r="C19" s="54"/>
      <c r="D19" s="54"/>
      <c r="E19" s="54"/>
    </row>
    <row r="20" spans="1:8" ht="15" customHeight="1" x14ac:dyDescent="0.25">
      <c r="A20" s="54"/>
      <c r="B20" s="54"/>
      <c r="C20" s="54"/>
      <c r="D20" s="54"/>
      <c r="E20" s="54"/>
      <c r="F20" s="2">
        <v>2363.8000000000002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32" t="s">
        <v>41</v>
      </c>
      <c r="B22" s="9" t="s">
        <v>39</v>
      </c>
      <c r="C22" s="3" t="s">
        <v>4</v>
      </c>
      <c r="D22" s="24">
        <v>13.8</v>
      </c>
      <c r="E22" s="27">
        <f>D22*F20*3</f>
        <v>97861.320000000022</v>
      </c>
      <c r="G22" s="18"/>
    </row>
    <row r="23" spans="1:8" x14ac:dyDescent="0.25">
      <c r="A23" s="25" t="s">
        <v>40</v>
      </c>
      <c r="B23" s="26" t="s">
        <v>23</v>
      </c>
      <c r="C23" s="24" t="s">
        <v>4</v>
      </c>
      <c r="D23" s="24">
        <v>5.22</v>
      </c>
      <c r="E23" s="27">
        <f>D23*F20*3</f>
        <v>37017.108</v>
      </c>
      <c r="G23" s="18"/>
    </row>
    <row r="24" spans="1:8" ht="25.5" x14ac:dyDescent="0.25">
      <c r="A24" s="7" t="s">
        <v>43</v>
      </c>
      <c r="B24" s="33" t="s">
        <v>44</v>
      </c>
      <c r="C24" s="3" t="s">
        <v>27</v>
      </c>
      <c r="D24" s="3"/>
      <c r="E24" s="34">
        <v>0</v>
      </c>
      <c r="G24" s="18"/>
    </row>
    <row r="25" spans="1:8" x14ac:dyDescent="0.25">
      <c r="A25" s="7" t="s">
        <v>46</v>
      </c>
      <c r="B25" s="9" t="s">
        <v>60</v>
      </c>
      <c r="C25" s="3" t="s">
        <v>27</v>
      </c>
      <c r="D25" s="3"/>
      <c r="E25" s="34">
        <v>0</v>
      </c>
      <c r="G25" s="18"/>
    </row>
    <row r="26" spans="1:8" x14ac:dyDescent="0.25">
      <c r="A26" s="7" t="s">
        <v>48</v>
      </c>
      <c r="B26" s="9" t="s">
        <v>60</v>
      </c>
      <c r="C26" s="3" t="s">
        <v>27</v>
      </c>
      <c r="D26" s="3"/>
      <c r="E26" s="34">
        <v>0</v>
      </c>
      <c r="G26" s="18"/>
    </row>
    <row r="27" spans="1:8" x14ac:dyDescent="0.25">
      <c r="A27" s="7" t="s">
        <v>47</v>
      </c>
      <c r="B27" s="9" t="s">
        <v>60</v>
      </c>
      <c r="C27" s="3" t="s">
        <v>27</v>
      </c>
      <c r="D27" s="3"/>
      <c r="E27" s="34">
        <v>0</v>
      </c>
      <c r="G27" s="18"/>
    </row>
    <row r="28" spans="1:8" x14ac:dyDescent="0.25">
      <c r="A28" s="25" t="s">
        <v>26</v>
      </c>
      <c r="B28" s="9" t="s">
        <v>60</v>
      </c>
      <c r="C28" s="24" t="s">
        <v>27</v>
      </c>
      <c r="D28" s="24"/>
      <c r="E28" s="8">
        <v>1807.26</v>
      </c>
      <c r="G28" s="18"/>
      <c r="H28" s="18"/>
    </row>
    <row r="29" spans="1:8" x14ac:dyDescent="0.25">
      <c r="A29" s="25"/>
      <c r="B29" s="9"/>
      <c r="C29" s="24"/>
      <c r="D29" s="24"/>
      <c r="E29" s="8"/>
      <c r="G29" s="18"/>
      <c r="H29" s="18"/>
    </row>
    <row r="30" spans="1:8" s="13" customFormat="1" ht="14.25" x14ac:dyDescent="0.2">
      <c r="A30" s="23" t="s">
        <v>35</v>
      </c>
      <c r="B30" s="10"/>
      <c r="C30" s="11"/>
      <c r="D30" s="11"/>
      <c r="E30" s="12">
        <f>SUM(E22:E29)</f>
        <v>136685.68800000002</v>
      </c>
    </row>
    <row r="32" spans="1:8" s="19" customFormat="1" ht="33.75" customHeight="1" x14ac:dyDescent="0.25">
      <c r="A32" s="55" t="s">
        <v>64</v>
      </c>
      <c r="B32" s="55"/>
      <c r="C32" s="55"/>
      <c r="D32" s="55"/>
      <c r="E32" s="55"/>
    </row>
    <row r="33" spans="1:8" ht="30.75" customHeight="1" x14ac:dyDescent="0.25">
      <c r="A33" s="48" t="s">
        <v>21</v>
      </c>
      <c r="B33" s="48"/>
      <c r="C33" s="48"/>
      <c r="D33" s="48"/>
      <c r="E33" s="48"/>
    </row>
    <row r="34" spans="1:8" x14ac:dyDescent="0.25">
      <c r="A34" s="48" t="s">
        <v>20</v>
      </c>
      <c r="B34" s="48"/>
      <c r="C34" s="48"/>
      <c r="D34" s="48"/>
      <c r="E34" s="48"/>
      <c r="F34" s="13"/>
      <c r="G34" s="13"/>
      <c r="H34" s="14"/>
    </row>
    <row r="35" spans="1:8" ht="30.75" customHeight="1" x14ac:dyDescent="0.25">
      <c r="A35" s="48" t="s">
        <v>28</v>
      </c>
      <c r="B35" s="48"/>
      <c r="C35" s="48"/>
      <c r="D35" s="48"/>
      <c r="E35" s="48"/>
    </row>
    <row r="36" spans="1:8" ht="30.75" customHeight="1" x14ac:dyDescent="0.25">
      <c r="A36" s="40"/>
      <c r="B36" s="40"/>
      <c r="C36" s="40"/>
      <c r="D36" s="40"/>
      <c r="E36" s="40"/>
    </row>
    <row r="37" spans="1:8" x14ac:dyDescent="0.25">
      <c r="A37" s="51" t="s">
        <v>5</v>
      </c>
      <c r="B37" s="51"/>
      <c r="C37" s="51"/>
      <c r="D37" s="51"/>
      <c r="E37" s="51"/>
    </row>
    <row r="38" spans="1:8" x14ac:dyDescent="0.25">
      <c r="A38" s="48" t="s">
        <v>18</v>
      </c>
      <c r="B38" s="48"/>
      <c r="C38" s="48"/>
      <c r="D38" s="48"/>
      <c r="E38" s="48"/>
    </row>
    <row r="39" spans="1:8" x14ac:dyDescent="0.25">
      <c r="A39" s="49" t="s">
        <v>55</v>
      </c>
      <c r="B39" s="49"/>
      <c r="C39" s="49"/>
      <c r="D39" s="49"/>
      <c r="E39" s="5"/>
    </row>
    <row r="40" spans="1:8" x14ac:dyDescent="0.25">
      <c r="B40" s="50" t="s">
        <v>19</v>
      </c>
      <c r="C40" s="50"/>
      <c r="D40" s="50"/>
      <c r="E40" s="6" t="s">
        <v>6</v>
      </c>
    </row>
    <row r="41" spans="1:8" x14ac:dyDescent="0.25">
      <c r="A41" s="41"/>
      <c r="B41" s="41"/>
      <c r="C41" s="41"/>
      <c r="D41" s="41"/>
      <c r="E41" s="41"/>
    </row>
    <row r="42" spans="1:8" x14ac:dyDescent="0.25">
      <c r="A42" s="49" t="s">
        <v>37</v>
      </c>
      <c r="B42" s="49"/>
      <c r="C42" s="49"/>
      <c r="D42" s="49"/>
      <c r="E42" s="5"/>
    </row>
    <row r="43" spans="1:8" x14ac:dyDescent="0.25">
      <c r="B43" s="50" t="s">
        <v>19</v>
      </c>
      <c r="C43" s="50"/>
      <c r="D43" s="50"/>
      <c r="E43" s="6" t="s">
        <v>6</v>
      </c>
    </row>
    <row r="44" spans="1:8" x14ac:dyDescent="0.25">
      <c r="A44" s="13" t="s">
        <v>29</v>
      </c>
    </row>
    <row r="45" spans="1:8" x14ac:dyDescent="0.25">
      <c r="A45" s="2" t="s">
        <v>38</v>
      </c>
      <c r="B45" s="16">
        <f>'1кв'!B52</f>
        <v>17350.371999999974</v>
      </c>
    </row>
    <row r="46" spans="1:8" ht="31.5" x14ac:dyDescent="0.25">
      <c r="A46" s="20" t="s">
        <v>65</v>
      </c>
      <c r="B46" s="17"/>
    </row>
    <row r="47" spans="1:8" x14ac:dyDescent="0.25">
      <c r="A47" s="2" t="s">
        <v>32</v>
      </c>
      <c r="B47" s="17">
        <v>140775.38</v>
      </c>
      <c r="F47" s="22"/>
    </row>
    <row r="48" spans="1:8" x14ac:dyDescent="0.25">
      <c r="A48" s="2" t="s">
        <v>33</v>
      </c>
      <c r="B48" s="17">
        <v>48969.11</v>
      </c>
      <c r="F48" s="22"/>
    </row>
    <row r="49" spans="1:6" ht="30" x14ac:dyDescent="0.25">
      <c r="A49" s="31" t="s">
        <v>42</v>
      </c>
      <c r="B49" s="17">
        <f>3*330</f>
        <v>990</v>
      </c>
      <c r="F49" s="22"/>
    </row>
    <row r="50" spans="1:6" ht="30" x14ac:dyDescent="0.25">
      <c r="A50" s="43" t="s">
        <v>31</v>
      </c>
      <c r="B50" s="17">
        <f>E30</f>
        <v>136685.68800000002</v>
      </c>
      <c r="C50" s="18"/>
    </row>
    <row r="51" spans="1:6" x14ac:dyDescent="0.25">
      <c r="A51" s="15" t="s">
        <v>30</v>
      </c>
      <c r="B51" s="21">
        <f>B45+B47+B48+B49-B50</f>
        <v>71399.173999999941</v>
      </c>
    </row>
    <row r="54" spans="1:6" x14ac:dyDescent="0.25">
      <c r="B54" s="29"/>
    </row>
    <row r="55" spans="1:6" x14ac:dyDescent="0.25">
      <c r="B55" s="29"/>
    </row>
    <row r="56" spans="1:6" x14ac:dyDescent="0.25">
      <c r="B56" s="29"/>
    </row>
    <row r="57" spans="1:6" x14ac:dyDescent="0.25">
      <c r="B57" s="29"/>
      <c r="C57" s="30"/>
    </row>
    <row r="58" spans="1:6" x14ac:dyDescent="0.25">
      <c r="B58" s="29"/>
    </row>
    <row r="59" spans="1:6" x14ac:dyDescent="0.25">
      <c r="B59" s="29"/>
    </row>
    <row r="60" spans="1:6" x14ac:dyDescent="0.25">
      <c r="B60" s="29"/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7:E37"/>
    <mergeCell ref="A14:E14"/>
    <mergeCell ref="A15:E15"/>
    <mergeCell ref="A16:E16"/>
    <mergeCell ref="A17:E17"/>
    <mergeCell ref="A18:E18"/>
    <mergeCell ref="A19:E19"/>
    <mergeCell ref="A20:E20"/>
    <mergeCell ref="A32:E32"/>
    <mergeCell ref="A33:E33"/>
    <mergeCell ref="A34:E34"/>
    <mergeCell ref="A35:E35"/>
    <mergeCell ref="A38:E38"/>
    <mergeCell ref="A39:D39"/>
    <mergeCell ref="B40:D40"/>
    <mergeCell ref="A42:D42"/>
    <mergeCell ref="B43:D43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topLeftCell="A21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1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0.7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61</v>
      </c>
      <c r="B3" s="59"/>
      <c r="C3" s="59"/>
      <c r="D3" s="59"/>
      <c r="E3" s="59"/>
    </row>
    <row r="4" spans="1:5" s="1" customFormat="1" ht="15.75" x14ac:dyDescent="0.25">
      <c r="A4" s="28" t="s">
        <v>13</v>
      </c>
      <c r="B4" s="4"/>
      <c r="C4" s="4"/>
      <c r="D4" s="60" t="s">
        <v>62</v>
      </c>
      <c r="E4" s="60"/>
    </row>
    <row r="5" spans="1:5" x14ac:dyDescent="0.25">
      <c r="A5" s="42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24</v>
      </c>
      <c r="B7" s="49"/>
      <c r="C7" s="49"/>
      <c r="D7" s="49"/>
      <c r="E7" s="49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48" t="s">
        <v>36</v>
      </c>
      <c r="B9" s="48"/>
      <c r="C9" s="48"/>
      <c r="D9" s="48"/>
      <c r="E9" s="48"/>
    </row>
    <row r="10" spans="1:5" ht="22.5" customHeight="1" x14ac:dyDescent="0.25">
      <c r="A10" s="61" t="s">
        <v>14</v>
      </c>
      <c r="B10" s="62"/>
      <c r="C10" s="62"/>
      <c r="D10" s="62"/>
      <c r="E10" s="62"/>
    </row>
    <row r="11" spans="1:5" ht="30" customHeight="1" x14ac:dyDescent="0.25">
      <c r="A11" s="55" t="s">
        <v>34</v>
      </c>
      <c r="B11" s="55"/>
      <c r="C11" s="55"/>
      <c r="D11" s="55"/>
      <c r="E11" s="55"/>
    </row>
    <row r="12" spans="1:5" ht="13.9" customHeight="1" x14ac:dyDescent="0.25">
      <c r="A12" s="52" t="s">
        <v>15</v>
      </c>
      <c r="B12" s="53"/>
      <c r="C12" s="53"/>
      <c r="D12" s="53"/>
      <c r="E12" s="53"/>
    </row>
    <row r="13" spans="1:5" ht="13.9" customHeight="1" x14ac:dyDescent="0.25">
      <c r="A13" s="48" t="s">
        <v>22</v>
      </c>
      <c r="B13" s="48"/>
      <c r="C13" s="48"/>
      <c r="D13" s="48"/>
      <c r="E13" s="48"/>
    </row>
    <row r="14" spans="1:5" ht="13.9" customHeight="1" x14ac:dyDescent="0.25">
      <c r="A14" s="52" t="s">
        <v>2</v>
      </c>
      <c r="B14" s="53"/>
      <c r="C14" s="53"/>
      <c r="D14" s="53"/>
      <c r="E14" s="53"/>
    </row>
    <row r="15" spans="1:5" ht="13.9" customHeight="1" x14ac:dyDescent="0.25">
      <c r="A15" s="48" t="s">
        <v>51</v>
      </c>
      <c r="B15" s="48"/>
      <c r="C15" s="48"/>
      <c r="D15" s="48"/>
      <c r="E15" s="48"/>
    </row>
    <row r="16" spans="1:5" ht="13.9" customHeight="1" x14ac:dyDescent="0.25">
      <c r="A16" s="52" t="s">
        <v>16</v>
      </c>
      <c r="B16" s="53"/>
      <c r="C16" s="53"/>
      <c r="D16" s="53"/>
      <c r="E16" s="53"/>
    </row>
    <row r="17" spans="1:8" ht="30" customHeight="1" x14ac:dyDescent="0.25">
      <c r="A17" s="48" t="s">
        <v>17</v>
      </c>
      <c r="B17" s="48"/>
      <c r="C17" s="48"/>
      <c r="D17" s="48"/>
      <c r="E17" s="48"/>
    </row>
    <row r="18" spans="1:8" ht="62.25" customHeight="1" x14ac:dyDescent="0.25">
      <c r="A18" s="48" t="s">
        <v>45</v>
      </c>
      <c r="B18" s="48"/>
      <c r="C18" s="48"/>
      <c r="D18" s="48"/>
      <c r="E18" s="48"/>
    </row>
    <row r="19" spans="1:8" ht="30" customHeight="1" x14ac:dyDescent="0.25">
      <c r="A19" s="54" t="s">
        <v>25</v>
      </c>
      <c r="B19" s="54"/>
      <c r="C19" s="54"/>
      <c r="D19" s="54"/>
      <c r="E19" s="54"/>
    </row>
    <row r="20" spans="1:8" ht="15" customHeight="1" x14ac:dyDescent="0.25">
      <c r="A20" s="54"/>
      <c r="B20" s="54"/>
      <c r="C20" s="54"/>
      <c r="D20" s="54"/>
      <c r="E20" s="54"/>
      <c r="F20" s="2">
        <v>2363.8000000000002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32" t="s">
        <v>41</v>
      </c>
      <c r="B22" s="9" t="s">
        <v>39</v>
      </c>
      <c r="C22" s="3" t="s">
        <v>4</v>
      </c>
      <c r="D22" s="24">
        <v>14.97</v>
      </c>
      <c r="E22" s="27">
        <f>D22*F20*3</f>
        <v>106158.258</v>
      </c>
      <c r="G22" s="18"/>
    </row>
    <row r="23" spans="1:8" x14ac:dyDescent="0.25">
      <c r="A23" s="25" t="s">
        <v>40</v>
      </c>
      <c r="B23" s="26" t="s">
        <v>23</v>
      </c>
      <c r="C23" s="24" t="s">
        <v>4</v>
      </c>
      <c r="D23" s="24">
        <v>5.6</v>
      </c>
      <c r="E23" s="27">
        <f>D23*F20*3</f>
        <v>39711.840000000004</v>
      </c>
      <c r="G23" s="18"/>
    </row>
    <row r="24" spans="1:8" ht="25.5" x14ac:dyDescent="0.25">
      <c r="A24" s="7" t="s">
        <v>43</v>
      </c>
      <c r="B24" s="33" t="s">
        <v>44</v>
      </c>
      <c r="C24" s="3" t="s">
        <v>27</v>
      </c>
      <c r="D24" s="3"/>
      <c r="E24" s="34">
        <v>0</v>
      </c>
      <c r="G24" s="18"/>
    </row>
    <row r="25" spans="1:8" x14ac:dyDescent="0.25">
      <c r="A25" s="7" t="s">
        <v>46</v>
      </c>
      <c r="B25" s="9" t="s">
        <v>63</v>
      </c>
      <c r="C25" s="3" t="s">
        <v>27</v>
      </c>
      <c r="D25" s="3"/>
      <c r="E25" s="34">
        <v>0</v>
      </c>
      <c r="G25" s="18"/>
    </row>
    <row r="26" spans="1:8" x14ac:dyDescent="0.25">
      <c r="A26" s="7" t="s">
        <v>48</v>
      </c>
      <c r="B26" s="9" t="s">
        <v>63</v>
      </c>
      <c r="C26" s="3" t="s">
        <v>27</v>
      </c>
      <c r="D26" s="3"/>
      <c r="E26" s="34">
        <v>0</v>
      </c>
      <c r="G26" s="18"/>
    </row>
    <row r="27" spans="1:8" x14ac:dyDescent="0.25">
      <c r="A27" s="7" t="s">
        <v>47</v>
      </c>
      <c r="B27" s="9" t="s">
        <v>63</v>
      </c>
      <c r="C27" s="3" t="s">
        <v>27</v>
      </c>
      <c r="D27" s="3"/>
      <c r="E27" s="34">
        <v>0</v>
      </c>
      <c r="G27" s="18"/>
    </row>
    <row r="28" spans="1:8" x14ac:dyDescent="0.25">
      <c r="A28" s="25" t="s">
        <v>26</v>
      </c>
      <c r="B28" s="9" t="s">
        <v>63</v>
      </c>
      <c r="C28" s="24" t="s">
        <v>27</v>
      </c>
      <c r="D28" s="24"/>
      <c r="E28" s="8">
        <v>6420.51</v>
      </c>
      <c r="G28" s="18"/>
      <c r="H28" s="18"/>
    </row>
    <row r="29" spans="1:8" ht="15.75" x14ac:dyDescent="0.25">
      <c r="A29" s="39"/>
      <c r="B29" s="9"/>
      <c r="C29" s="24"/>
      <c r="D29" s="24"/>
      <c r="E29" s="8"/>
      <c r="G29" s="18"/>
      <c r="H29" s="18"/>
    </row>
    <row r="30" spans="1:8" x14ac:dyDescent="0.25">
      <c r="A30" s="25"/>
      <c r="B30" s="9"/>
      <c r="C30" s="24"/>
      <c r="D30" s="24"/>
      <c r="E30" s="8"/>
      <c r="G30" s="18"/>
      <c r="H30" s="18"/>
    </row>
    <row r="31" spans="1:8" s="13" customFormat="1" ht="14.25" x14ac:dyDescent="0.2">
      <c r="A31" s="23" t="s">
        <v>35</v>
      </c>
      <c r="B31" s="10"/>
      <c r="C31" s="11"/>
      <c r="D31" s="11"/>
      <c r="E31" s="12">
        <f>SUM(E22:E30)</f>
        <v>152290.60800000001</v>
      </c>
    </row>
    <row r="33" spans="1:8" s="19" customFormat="1" ht="33.75" customHeight="1" x14ac:dyDescent="0.25">
      <c r="A33" s="55" t="s">
        <v>67</v>
      </c>
      <c r="B33" s="55"/>
      <c r="C33" s="55"/>
      <c r="D33" s="55"/>
      <c r="E33" s="55"/>
    </row>
    <row r="34" spans="1:8" ht="30.75" customHeight="1" x14ac:dyDescent="0.25">
      <c r="A34" s="48" t="s">
        <v>21</v>
      </c>
      <c r="B34" s="48"/>
      <c r="C34" s="48"/>
      <c r="D34" s="48"/>
      <c r="E34" s="48"/>
    </row>
    <row r="35" spans="1:8" x14ac:dyDescent="0.25">
      <c r="A35" s="48" t="s">
        <v>20</v>
      </c>
      <c r="B35" s="48"/>
      <c r="C35" s="48"/>
      <c r="D35" s="48"/>
      <c r="E35" s="48"/>
      <c r="F35" s="13"/>
      <c r="G35" s="13"/>
      <c r="H35" s="14"/>
    </row>
    <row r="36" spans="1:8" ht="30.75" customHeight="1" x14ac:dyDescent="0.25">
      <c r="A36" s="48" t="s">
        <v>28</v>
      </c>
      <c r="B36" s="48"/>
      <c r="C36" s="48"/>
      <c r="D36" s="48"/>
      <c r="E36" s="48"/>
    </row>
    <row r="37" spans="1:8" ht="30.75" customHeight="1" x14ac:dyDescent="0.25">
      <c r="A37" s="40"/>
      <c r="B37" s="40"/>
      <c r="C37" s="40"/>
      <c r="D37" s="40"/>
      <c r="E37" s="40"/>
    </row>
    <row r="38" spans="1:8" x14ac:dyDescent="0.25">
      <c r="A38" s="51" t="s">
        <v>5</v>
      </c>
      <c r="B38" s="51"/>
      <c r="C38" s="51"/>
      <c r="D38" s="51"/>
      <c r="E38" s="51"/>
    </row>
    <row r="39" spans="1:8" x14ac:dyDescent="0.25">
      <c r="A39" s="48" t="s">
        <v>18</v>
      </c>
      <c r="B39" s="48"/>
      <c r="C39" s="48"/>
      <c r="D39" s="48"/>
      <c r="E39" s="48"/>
    </row>
    <row r="40" spans="1:8" x14ac:dyDescent="0.25">
      <c r="A40" s="49" t="s">
        <v>55</v>
      </c>
      <c r="B40" s="49"/>
      <c r="C40" s="49"/>
      <c r="D40" s="49"/>
      <c r="E40" s="5"/>
    </row>
    <row r="41" spans="1:8" x14ac:dyDescent="0.25">
      <c r="B41" s="50" t="s">
        <v>19</v>
      </c>
      <c r="C41" s="50"/>
      <c r="D41" s="50"/>
      <c r="E41" s="6" t="s">
        <v>6</v>
      </c>
    </row>
    <row r="42" spans="1:8" x14ac:dyDescent="0.25">
      <c r="A42" s="41"/>
      <c r="B42" s="41"/>
      <c r="C42" s="41"/>
      <c r="D42" s="41"/>
      <c r="E42" s="41"/>
    </row>
    <row r="43" spans="1:8" x14ac:dyDescent="0.25">
      <c r="A43" s="49" t="s">
        <v>37</v>
      </c>
      <c r="B43" s="49"/>
      <c r="C43" s="49"/>
      <c r="D43" s="49"/>
      <c r="E43" s="5"/>
    </row>
    <row r="44" spans="1:8" x14ac:dyDescent="0.25">
      <c r="B44" s="50" t="s">
        <v>19</v>
      </c>
      <c r="C44" s="50"/>
      <c r="D44" s="50"/>
      <c r="E44" s="6" t="s">
        <v>6</v>
      </c>
    </row>
    <row r="45" spans="1:8" x14ac:dyDescent="0.25">
      <c r="A45" s="13" t="s">
        <v>29</v>
      </c>
    </row>
    <row r="46" spans="1:8" x14ac:dyDescent="0.25">
      <c r="A46" s="2" t="s">
        <v>38</v>
      </c>
      <c r="B46" s="16">
        <f>'2кв'!B51</f>
        <v>71399.173999999941</v>
      </c>
    </row>
    <row r="47" spans="1:8" ht="31.5" x14ac:dyDescent="0.25">
      <c r="A47" s="20" t="s">
        <v>66</v>
      </c>
      <c r="B47" s="17"/>
    </row>
    <row r="48" spans="1:8" x14ac:dyDescent="0.25">
      <c r="A48" s="2" t="s">
        <v>32</v>
      </c>
      <c r="B48" s="17">
        <v>133348.47</v>
      </c>
      <c r="F48" s="22"/>
    </row>
    <row r="49" spans="1:6" x14ac:dyDescent="0.25">
      <c r="A49" s="2" t="s">
        <v>33</v>
      </c>
      <c r="B49" s="17">
        <v>34045.07</v>
      </c>
      <c r="F49" s="22"/>
    </row>
    <row r="50" spans="1:6" ht="30" x14ac:dyDescent="0.25">
      <c r="A50" s="31" t="s">
        <v>42</v>
      </c>
      <c r="B50" s="17">
        <f>3*330</f>
        <v>990</v>
      </c>
      <c r="F50" s="22"/>
    </row>
    <row r="51" spans="1:6" ht="30" x14ac:dyDescent="0.25">
      <c r="A51" s="43" t="s">
        <v>31</v>
      </c>
      <c r="B51" s="17">
        <f>E31</f>
        <v>152290.60800000001</v>
      </c>
      <c r="C51" s="18"/>
    </row>
    <row r="52" spans="1:6" x14ac:dyDescent="0.25">
      <c r="A52" s="15" t="s">
        <v>30</v>
      </c>
      <c r="B52" s="21">
        <f>B46+B48+B49+B50-B51</f>
        <v>87492.105999999942</v>
      </c>
    </row>
    <row r="55" spans="1:6" x14ac:dyDescent="0.25">
      <c r="B55" s="29"/>
    </row>
    <row r="56" spans="1:6" x14ac:dyDescent="0.25">
      <c r="B56" s="29"/>
    </row>
    <row r="57" spans="1:6" x14ac:dyDescent="0.25">
      <c r="B57" s="29"/>
    </row>
    <row r="58" spans="1:6" x14ac:dyDescent="0.25">
      <c r="B58" s="29"/>
      <c r="C58" s="30"/>
    </row>
    <row r="59" spans="1:6" x14ac:dyDescent="0.25">
      <c r="B59" s="29"/>
    </row>
    <row r="60" spans="1:6" x14ac:dyDescent="0.25">
      <c r="B60" s="29"/>
    </row>
    <row r="61" spans="1:6" x14ac:dyDescent="0.25">
      <c r="B61" s="29"/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8:E38"/>
    <mergeCell ref="A14:E14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39:E39"/>
    <mergeCell ref="A40:D40"/>
    <mergeCell ref="B41:D41"/>
    <mergeCell ref="A43:D43"/>
    <mergeCell ref="B44:D44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view="pageBreakPreview" topLeftCell="A25" zoomScaleSheetLayoutView="100" workbookViewId="0">
      <selection activeCell="A29" sqref="A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1.7109375" style="2" customWidth="1"/>
    <col min="7" max="7" width="13.28515625" style="2" bestFit="1" customWidth="1"/>
    <col min="8" max="8" width="17.85546875" style="2" customWidth="1"/>
    <col min="9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0.7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95</v>
      </c>
      <c r="B3" s="59"/>
      <c r="C3" s="59"/>
      <c r="D3" s="59"/>
      <c r="E3" s="59"/>
    </row>
    <row r="4" spans="1:5" s="1" customFormat="1" ht="15.75" x14ac:dyDescent="0.25">
      <c r="A4" s="28" t="s">
        <v>13</v>
      </c>
      <c r="B4" s="4"/>
      <c r="C4" s="4"/>
      <c r="D4" s="96"/>
      <c r="E4" s="96" t="s">
        <v>96</v>
      </c>
    </row>
    <row r="5" spans="1:5" x14ac:dyDescent="0.25">
      <c r="A5" s="46"/>
      <c r="B5" s="4"/>
      <c r="C5" s="4"/>
      <c r="D5" s="4"/>
      <c r="E5" s="4"/>
    </row>
    <row r="6" spans="1:5" x14ac:dyDescent="0.25">
      <c r="A6" s="48" t="s">
        <v>0</v>
      </c>
      <c r="B6" s="48"/>
      <c r="C6" s="48"/>
      <c r="D6" s="48"/>
      <c r="E6" s="48"/>
    </row>
    <row r="7" spans="1:5" x14ac:dyDescent="0.25">
      <c r="A7" s="49" t="s">
        <v>24</v>
      </c>
      <c r="B7" s="49"/>
      <c r="C7" s="49"/>
      <c r="D7" s="49"/>
      <c r="E7" s="49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48" t="s">
        <v>36</v>
      </c>
      <c r="B9" s="48"/>
      <c r="C9" s="48"/>
      <c r="D9" s="48"/>
      <c r="E9" s="48"/>
    </row>
    <row r="10" spans="1:5" ht="22.5" customHeight="1" x14ac:dyDescent="0.25">
      <c r="A10" s="61" t="s">
        <v>14</v>
      </c>
      <c r="B10" s="62"/>
      <c r="C10" s="62"/>
      <c r="D10" s="62"/>
      <c r="E10" s="62"/>
    </row>
    <row r="11" spans="1:5" ht="30" customHeight="1" x14ac:dyDescent="0.25">
      <c r="A11" s="55" t="s">
        <v>34</v>
      </c>
      <c r="B11" s="55"/>
      <c r="C11" s="55"/>
      <c r="D11" s="55"/>
      <c r="E11" s="55"/>
    </row>
    <row r="12" spans="1:5" ht="13.9" customHeight="1" x14ac:dyDescent="0.25">
      <c r="A12" s="52" t="s">
        <v>15</v>
      </c>
      <c r="B12" s="53"/>
      <c r="C12" s="53"/>
      <c r="D12" s="53"/>
      <c r="E12" s="53"/>
    </row>
    <row r="13" spans="1:5" ht="13.9" customHeight="1" x14ac:dyDescent="0.25">
      <c r="A13" s="48" t="s">
        <v>22</v>
      </c>
      <c r="B13" s="48"/>
      <c r="C13" s="48"/>
      <c r="D13" s="48"/>
      <c r="E13" s="48"/>
    </row>
    <row r="14" spans="1:5" ht="13.9" customHeight="1" x14ac:dyDescent="0.25">
      <c r="A14" s="52" t="s">
        <v>2</v>
      </c>
      <c r="B14" s="53"/>
      <c r="C14" s="53"/>
      <c r="D14" s="53"/>
      <c r="E14" s="53"/>
    </row>
    <row r="15" spans="1:5" ht="13.9" customHeight="1" x14ac:dyDescent="0.25">
      <c r="A15" s="48" t="s">
        <v>51</v>
      </c>
      <c r="B15" s="48"/>
      <c r="C15" s="48"/>
      <c r="D15" s="48"/>
      <c r="E15" s="48"/>
    </row>
    <row r="16" spans="1:5" ht="13.9" customHeight="1" x14ac:dyDescent="0.25">
      <c r="A16" s="52" t="s">
        <v>16</v>
      </c>
      <c r="B16" s="53"/>
      <c r="C16" s="53"/>
      <c r="D16" s="53"/>
      <c r="E16" s="53"/>
    </row>
    <row r="17" spans="1:8" ht="30" customHeight="1" x14ac:dyDescent="0.25">
      <c r="A17" s="48" t="s">
        <v>17</v>
      </c>
      <c r="B17" s="48"/>
      <c r="C17" s="48"/>
      <c r="D17" s="48"/>
      <c r="E17" s="48"/>
    </row>
    <row r="18" spans="1:8" ht="62.25" customHeight="1" x14ac:dyDescent="0.25">
      <c r="A18" s="48" t="s">
        <v>45</v>
      </c>
      <c r="B18" s="48"/>
      <c r="C18" s="48"/>
      <c r="D18" s="48"/>
      <c r="E18" s="48"/>
    </row>
    <row r="19" spans="1:8" ht="30" customHeight="1" x14ac:dyDescent="0.25">
      <c r="A19" s="54" t="s">
        <v>25</v>
      </c>
      <c r="B19" s="54"/>
      <c r="C19" s="54"/>
      <c r="D19" s="54"/>
      <c r="E19" s="54"/>
    </row>
    <row r="20" spans="1:8" ht="15" customHeight="1" x14ac:dyDescent="0.25">
      <c r="A20" s="54"/>
      <c r="B20" s="54"/>
      <c r="C20" s="54"/>
      <c r="D20" s="54"/>
      <c r="E20" s="54"/>
      <c r="F20" s="2">
        <v>2363.8000000000002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32" t="s">
        <v>41</v>
      </c>
      <c r="B22" s="9" t="s">
        <v>39</v>
      </c>
      <c r="C22" s="3" t="s">
        <v>4</v>
      </c>
      <c r="D22" s="24">
        <v>14.97</v>
      </c>
      <c r="E22" s="27">
        <f>D22*F20*3</f>
        <v>106158.258</v>
      </c>
      <c r="G22" s="18"/>
    </row>
    <row r="23" spans="1:8" x14ac:dyDescent="0.25">
      <c r="A23" s="25" t="s">
        <v>40</v>
      </c>
      <c r="B23" s="26" t="s">
        <v>23</v>
      </c>
      <c r="C23" s="24" t="s">
        <v>4</v>
      </c>
      <c r="D23" s="24">
        <v>5.6</v>
      </c>
      <c r="E23" s="27">
        <f>D23*F20*3</f>
        <v>39711.840000000004</v>
      </c>
      <c r="G23" s="18"/>
    </row>
    <row r="24" spans="1:8" ht="25.5" x14ac:dyDescent="0.25">
      <c r="A24" s="7" t="s">
        <v>43</v>
      </c>
      <c r="B24" s="33" t="s">
        <v>44</v>
      </c>
      <c r="C24" s="3" t="s">
        <v>27</v>
      </c>
      <c r="D24" s="3"/>
      <c r="E24" s="34">
        <v>0</v>
      </c>
      <c r="G24" s="18"/>
    </row>
    <row r="25" spans="1:8" x14ac:dyDescent="0.25">
      <c r="A25" s="7" t="s">
        <v>46</v>
      </c>
      <c r="B25" s="9" t="s">
        <v>97</v>
      </c>
      <c r="C25" s="3" t="s">
        <v>27</v>
      </c>
      <c r="D25" s="3"/>
      <c r="E25" s="34">
        <v>0</v>
      </c>
      <c r="G25" s="18"/>
    </row>
    <row r="26" spans="1:8" x14ac:dyDescent="0.25">
      <c r="A26" s="7" t="s">
        <v>48</v>
      </c>
      <c r="B26" s="9" t="s">
        <v>97</v>
      </c>
      <c r="C26" s="3" t="s">
        <v>27</v>
      </c>
      <c r="D26" s="3"/>
      <c r="E26" s="34">
        <v>0</v>
      </c>
      <c r="G26" s="18"/>
    </row>
    <row r="27" spans="1:8" x14ac:dyDescent="0.25">
      <c r="A27" s="7" t="s">
        <v>47</v>
      </c>
      <c r="B27" s="9" t="s">
        <v>97</v>
      </c>
      <c r="C27" s="3" t="s">
        <v>27</v>
      </c>
      <c r="D27" s="3"/>
      <c r="E27" s="34">
        <v>0</v>
      </c>
      <c r="G27" s="18"/>
    </row>
    <row r="28" spans="1:8" x14ac:dyDescent="0.25">
      <c r="A28" s="25" t="s">
        <v>26</v>
      </c>
      <c r="B28" s="9" t="s">
        <v>97</v>
      </c>
      <c r="C28" s="24" t="s">
        <v>27</v>
      </c>
      <c r="D28" s="24"/>
      <c r="E28" s="8">
        <v>747.74</v>
      </c>
      <c r="G28" s="18"/>
      <c r="H28" s="18"/>
    </row>
    <row r="29" spans="1:8" ht="31.5" x14ac:dyDescent="0.25">
      <c r="A29" s="39" t="s">
        <v>98</v>
      </c>
      <c r="B29" s="9" t="s">
        <v>99</v>
      </c>
      <c r="C29" s="24" t="s">
        <v>27</v>
      </c>
      <c r="D29" s="24"/>
      <c r="E29" s="8">
        <v>3040.37</v>
      </c>
      <c r="G29" s="18"/>
      <c r="H29" s="18"/>
    </row>
    <row r="30" spans="1:8" x14ac:dyDescent="0.25">
      <c r="A30" s="25"/>
      <c r="B30" s="9"/>
      <c r="C30" s="24"/>
      <c r="D30" s="24"/>
      <c r="E30" s="8"/>
      <c r="G30" s="18"/>
      <c r="H30" s="18"/>
    </row>
    <row r="31" spans="1:8" s="13" customFormat="1" ht="14.25" x14ac:dyDescent="0.2">
      <c r="A31" s="23" t="s">
        <v>35</v>
      </c>
      <c r="B31" s="10"/>
      <c r="C31" s="11"/>
      <c r="D31" s="11"/>
      <c r="E31" s="12">
        <f>SUM(E22:E30)</f>
        <v>149658.20799999998</v>
      </c>
    </row>
    <row r="33" spans="1:8" s="19" customFormat="1" ht="33.75" customHeight="1" x14ac:dyDescent="0.25">
      <c r="A33" s="55" t="s">
        <v>100</v>
      </c>
      <c r="B33" s="55"/>
      <c r="C33" s="55"/>
      <c r="D33" s="55"/>
      <c r="E33" s="55"/>
    </row>
    <row r="34" spans="1:8" ht="30.75" customHeight="1" x14ac:dyDescent="0.25">
      <c r="A34" s="48" t="s">
        <v>21</v>
      </c>
      <c r="B34" s="48"/>
      <c r="C34" s="48"/>
      <c r="D34" s="48"/>
      <c r="E34" s="48"/>
    </row>
    <row r="35" spans="1:8" x14ac:dyDescent="0.25">
      <c r="A35" s="48" t="s">
        <v>20</v>
      </c>
      <c r="B35" s="48"/>
      <c r="C35" s="48"/>
      <c r="D35" s="48"/>
      <c r="E35" s="48"/>
      <c r="F35" s="13"/>
      <c r="G35" s="13"/>
      <c r="H35" s="14"/>
    </row>
    <row r="36" spans="1:8" ht="30.75" customHeight="1" x14ac:dyDescent="0.25">
      <c r="A36" s="48" t="s">
        <v>28</v>
      </c>
      <c r="B36" s="48"/>
      <c r="C36" s="48"/>
      <c r="D36" s="48"/>
      <c r="E36" s="48"/>
    </row>
    <row r="37" spans="1:8" ht="30.75" customHeight="1" x14ac:dyDescent="0.25">
      <c r="A37" s="44"/>
      <c r="B37" s="44"/>
      <c r="C37" s="44"/>
      <c r="D37" s="44"/>
      <c r="E37" s="44"/>
    </row>
    <row r="38" spans="1:8" x14ac:dyDescent="0.25">
      <c r="A38" s="51" t="s">
        <v>5</v>
      </c>
      <c r="B38" s="51"/>
      <c r="C38" s="51"/>
      <c r="D38" s="51"/>
      <c r="E38" s="51"/>
    </row>
    <row r="39" spans="1:8" x14ac:dyDescent="0.25">
      <c r="A39" s="48" t="s">
        <v>18</v>
      </c>
      <c r="B39" s="48"/>
      <c r="C39" s="48"/>
      <c r="D39" s="48"/>
      <c r="E39" s="48"/>
    </row>
    <row r="40" spans="1:8" x14ac:dyDescent="0.25">
      <c r="A40" s="49" t="s">
        <v>55</v>
      </c>
      <c r="B40" s="49"/>
      <c r="C40" s="49"/>
      <c r="D40" s="49"/>
      <c r="E40" s="5"/>
    </row>
    <row r="41" spans="1:8" x14ac:dyDescent="0.25">
      <c r="B41" s="50" t="s">
        <v>19</v>
      </c>
      <c r="C41" s="50"/>
      <c r="D41" s="50"/>
      <c r="E41" s="6" t="s">
        <v>6</v>
      </c>
    </row>
    <row r="42" spans="1:8" x14ac:dyDescent="0.25">
      <c r="A42" s="45"/>
      <c r="B42" s="45"/>
      <c r="C42" s="45"/>
      <c r="D42" s="45"/>
      <c r="E42" s="45"/>
    </row>
    <row r="43" spans="1:8" x14ac:dyDescent="0.25">
      <c r="A43" s="49" t="s">
        <v>37</v>
      </c>
      <c r="B43" s="49"/>
      <c r="C43" s="49"/>
      <c r="D43" s="49"/>
      <c r="E43" s="5"/>
    </row>
    <row r="44" spans="1:8" x14ac:dyDescent="0.25">
      <c r="B44" s="50" t="s">
        <v>19</v>
      </c>
      <c r="C44" s="50"/>
      <c r="D44" s="50"/>
      <c r="E44" s="6" t="s">
        <v>6</v>
      </c>
    </row>
    <row r="45" spans="1:8" x14ac:dyDescent="0.25">
      <c r="A45" s="13" t="s">
        <v>29</v>
      </c>
    </row>
    <row r="46" spans="1:8" x14ac:dyDescent="0.25">
      <c r="A46" s="2" t="s">
        <v>38</v>
      </c>
      <c r="B46" s="16">
        <f>'3кв'!B52</f>
        <v>87492.105999999942</v>
      </c>
    </row>
    <row r="47" spans="1:8" ht="31.5" x14ac:dyDescent="0.25">
      <c r="A47" s="20" t="s">
        <v>101</v>
      </c>
      <c r="B47" s="17"/>
    </row>
    <row r="48" spans="1:8" x14ac:dyDescent="0.25">
      <c r="A48" s="2" t="s">
        <v>32</v>
      </c>
      <c r="B48" s="17">
        <v>143670.71</v>
      </c>
      <c r="F48" s="22"/>
    </row>
    <row r="49" spans="1:6" x14ac:dyDescent="0.25">
      <c r="A49" s="2" t="s">
        <v>33</v>
      </c>
      <c r="B49" s="17">
        <v>56427.27</v>
      </c>
      <c r="F49" s="22"/>
    </row>
    <row r="50" spans="1:6" ht="30" x14ac:dyDescent="0.25">
      <c r="A50" s="31" t="s">
        <v>42</v>
      </c>
      <c r="B50" s="17">
        <f>3*330</f>
        <v>990</v>
      </c>
      <c r="F50" s="22"/>
    </row>
    <row r="51" spans="1:6" ht="30" x14ac:dyDescent="0.25">
      <c r="A51" s="47" t="s">
        <v>31</v>
      </c>
      <c r="B51" s="17">
        <f>E31</f>
        <v>149658.20799999998</v>
      </c>
      <c r="C51" s="18"/>
    </row>
    <row r="52" spans="1:6" x14ac:dyDescent="0.25">
      <c r="A52" s="15" t="s">
        <v>30</v>
      </c>
      <c r="B52" s="21">
        <f>B46+B48+B49+B50-B51</f>
        <v>138921.87799999997</v>
      </c>
    </row>
    <row r="55" spans="1:6" x14ac:dyDescent="0.25">
      <c r="B55" s="29"/>
    </row>
    <row r="56" spans="1:6" x14ac:dyDescent="0.25">
      <c r="B56" s="29"/>
    </row>
    <row r="57" spans="1:6" x14ac:dyDescent="0.25">
      <c r="B57" s="29"/>
    </row>
    <row r="58" spans="1:6" x14ac:dyDescent="0.25">
      <c r="B58" s="29"/>
      <c r="C58" s="30"/>
    </row>
    <row r="59" spans="1:6" x14ac:dyDescent="0.25">
      <c r="B59" s="29"/>
    </row>
    <row r="60" spans="1:6" x14ac:dyDescent="0.25">
      <c r="B60" s="29"/>
    </row>
    <row r="61" spans="1:6" x14ac:dyDescent="0.25">
      <c r="B61" s="29"/>
    </row>
  </sheetData>
  <mergeCells count="28">
    <mergeCell ref="A39:E39"/>
    <mergeCell ref="A40:D40"/>
    <mergeCell ref="B41:D41"/>
    <mergeCell ref="A43:D43"/>
    <mergeCell ref="B44:D44"/>
    <mergeCell ref="A20:E20"/>
    <mergeCell ref="A33:E33"/>
    <mergeCell ref="A34:E34"/>
    <mergeCell ref="A35:E35"/>
    <mergeCell ref="A36:E36"/>
    <mergeCell ref="A38:E38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view="pageBreakPreview" zoomScaleSheetLayoutView="100" workbookViewId="0">
      <selection activeCell="C23" sqref="C23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63" t="s">
        <v>68</v>
      </c>
      <c r="B1" s="63"/>
      <c r="C1" s="63"/>
      <c r="D1" s="64"/>
    </row>
    <row r="2" spans="1:4" ht="15.75" x14ac:dyDescent="0.25">
      <c r="A2" s="65" t="s">
        <v>69</v>
      </c>
      <c r="B2" s="65"/>
      <c r="C2" s="65"/>
      <c r="D2" s="66"/>
    </row>
    <row r="3" spans="1:4" ht="15.75" x14ac:dyDescent="0.25">
      <c r="A3" s="65" t="s">
        <v>70</v>
      </c>
      <c r="B3" s="65"/>
      <c r="C3" s="65"/>
      <c r="D3" s="66"/>
    </row>
    <row r="4" spans="1:4" ht="15.75" x14ac:dyDescent="0.25">
      <c r="A4" s="63" t="s">
        <v>94</v>
      </c>
      <c r="B4" s="63"/>
      <c r="C4" s="63"/>
      <c r="D4" s="64"/>
    </row>
    <row r="5" spans="1:4" ht="15.75" x14ac:dyDescent="0.25">
      <c r="A5" s="67"/>
      <c r="B5" s="67"/>
      <c r="C5" s="67"/>
      <c r="D5" s="1"/>
    </row>
    <row r="6" spans="1:4" ht="15.75" x14ac:dyDescent="0.25">
      <c r="A6" s="66"/>
      <c r="B6" s="68" t="s">
        <v>71</v>
      </c>
      <c r="C6" s="69">
        <f>'1кв'!B46</f>
        <v>-5240.79</v>
      </c>
      <c r="D6" s="70"/>
    </row>
    <row r="7" spans="1:4" ht="15.75" x14ac:dyDescent="0.25">
      <c r="A7" s="71" t="s">
        <v>72</v>
      </c>
      <c r="B7" s="68" t="s">
        <v>102</v>
      </c>
      <c r="C7" s="69"/>
      <c r="D7" s="70"/>
    </row>
    <row r="8" spans="1:4" ht="15.75" x14ac:dyDescent="0.25">
      <c r="A8" s="66"/>
      <c r="B8" s="72" t="s">
        <v>73</v>
      </c>
      <c r="C8" s="69"/>
      <c r="D8" s="70"/>
    </row>
    <row r="9" spans="1:4" ht="15.75" x14ac:dyDescent="0.25">
      <c r="A9" s="66"/>
      <c r="B9" s="7" t="s">
        <v>103</v>
      </c>
      <c r="C9" s="69"/>
      <c r="D9" s="70"/>
    </row>
    <row r="10" spans="1:4" ht="15.75" x14ac:dyDescent="0.25">
      <c r="A10" s="66"/>
      <c r="B10" s="7" t="s">
        <v>74</v>
      </c>
      <c r="C10" s="69"/>
      <c r="D10" s="70"/>
    </row>
    <row r="11" spans="1:4" ht="15.75" x14ac:dyDescent="0.25">
      <c r="A11" s="66"/>
      <c r="B11" s="7" t="s">
        <v>104</v>
      </c>
      <c r="C11" s="69"/>
      <c r="D11" s="70"/>
    </row>
    <row r="12" spans="1:4" ht="15.75" x14ac:dyDescent="0.25">
      <c r="B12" s="73" t="s">
        <v>75</v>
      </c>
      <c r="C12" s="74">
        <f>'1кв'!B48+'2кв'!B47+'3кв'!B48+'4кв'!B48</f>
        <v>548291.85</v>
      </c>
      <c r="D12" s="75"/>
    </row>
    <row r="13" spans="1:4" x14ac:dyDescent="0.25">
      <c r="B13" s="97" t="s">
        <v>105</v>
      </c>
      <c r="C13" s="74">
        <f>'1кв'!B49+'2кв'!B48+'3кв'!B49+'4кв'!B49</f>
        <v>187056.94</v>
      </c>
      <c r="D13" s="75"/>
    </row>
    <row r="14" spans="1:4" ht="30" x14ac:dyDescent="0.25">
      <c r="A14" s="71"/>
      <c r="B14" s="32" t="s">
        <v>76</v>
      </c>
      <c r="C14" s="74">
        <f>'1кв'!B50+'2кв'!B49+'3кв'!B50+'4кв'!B50</f>
        <v>3960</v>
      </c>
      <c r="D14" s="75"/>
    </row>
    <row r="15" spans="1:4" ht="15.75" x14ac:dyDescent="0.25">
      <c r="A15" s="76"/>
      <c r="B15" s="73" t="s">
        <v>77</v>
      </c>
      <c r="C15" s="77">
        <f>SUM(C12:C14)</f>
        <v>739308.79</v>
      </c>
      <c r="D15" s="70"/>
    </row>
    <row r="16" spans="1:4" ht="15.75" x14ac:dyDescent="0.25">
      <c r="A16" s="1"/>
      <c r="B16" s="78"/>
      <c r="C16" s="78"/>
      <c r="D16" s="79"/>
    </row>
    <row r="17" spans="1:5" ht="15.75" x14ac:dyDescent="0.25">
      <c r="A17" s="80" t="s">
        <v>78</v>
      </c>
      <c r="B17" s="81" t="s">
        <v>79</v>
      </c>
      <c r="C17" s="74">
        <f>'1кв'!E22+'2кв'!E22+'3кв'!E22+'4кв'!E22</f>
        <v>408039.15600000008</v>
      </c>
      <c r="D17" s="79"/>
    </row>
    <row r="18" spans="1:5" ht="15.75" x14ac:dyDescent="0.25">
      <c r="A18" s="80"/>
      <c r="B18" s="25" t="s">
        <v>81</v>
      </c>
      <c r="C18" s="74">
        <f>'1кв'!E23+'2кв'!E23+'3кв'!E23+'4кв'!E23</f>
        <v>153457.89600000001</v>
      </c>
      <c r="D18" s="79"/>
    </row>
    <row r="19" spans="1:5" ht="15.75" x14ac:dyDescent="0.25">
      <c r="A19" s="80"/>
      <c r="B19" s="25" t="s">
        <v>80</v>
      </c>
      <c r="C19" s="74">
        <f>'1кв'!E24+'2кв'!E24+'3кв'!E24+'4кв'!E24</f>
        <v>0</v>
      </c>
      <c r="D19" s="79"/>
    </row>
    <row r="20" spans="1:5" ht="15.75" x14ac:dyDescent="0.25">
      <c r="A20" s="80"/>
      <c r="B20" s="7" t="s">
        <v>48</v>
      </c>
      <c r="C20" s="74">
        <v>0</v>
      </c>
      <c r="D20" s="79"/>
    </row>
    <row r="21" spans="1:5" ht="15.75" x14ac:dyDescent="0.25">
      <c r="A21" s="80"/>
      <c r="B21" s="7" t="s">
        <v>46</v>
      </c>
      <c r="C21" s="74">
        <v>0</v>
      </c>
      <c r="D21" s="79"/>
    </row>
    <row r="22" spans="1:5" ht="15.75" x14ac:dyDescent="0.25">
      <c r="A22" s="80"/>
      <c r="B22" s="7" t="s">
        <v>47</v>
      </c>
      <c r="C22" s="74">
        <v>0</v>
      </c>
      <c r="D22" s="79"/>
    </row>
    <row r="23" spans="1:5" ht="15.75" x14ac:dyDescent="0.25">
      <c r="A23" s="1"/>
      <c r="B23" s="7" t="s">
        <v>26</v>
      </c>
      <c r="C23" s="74">
        <f>'1кв'!E28+'2кв'!E28+'3кв'!E28+'4кв'!E28</f>
        <v>14163.050000000001</v>
      </c>
      <c r="D23" s="79"/>
      <c r="E23" s="82"/>
    </row>
    <row r="24" spans="1:5" ht="15.75" x14ac:dyDescent="0.25">
      <c r="A24" s="80"/>
      <c r="B24" s="83" t="s">
        <v>106</v>
      </c>
      <c r="C24" s="84">
        <v>0</v>
      </c>
      <c r="D24" s="79"/>
    </row>
    <row r="25" spans="1:5" ht="15.75" x14ac:dyDescent="0.25">
      <c r="A25" s="80"/>
      <c r="B25" s="85" t="s">
        <v>82</v>
      </c>
      <c r="C25" s="84">
        <f>SUM(C27:C29)</f>
        <v>19486.02</v>
      </c>
      <c r="D25" s="79"/>
    </row>
    <row r="26" spans="1:5" ht="15.75" x14ac:dyDescent="0.25">
      <c r="A26" s="80"/>
      <c r="B26" s="72" t="s">
        <v>73</v>
      </c>
      <c r="C26" s="84"/>
      <c r="D26" s="79"/>
    </row>
    <row r="27" spans="1:5" ht="30" x14ac:dyDescent="0.25">
      <c r="A27" s="80"/>
      <c r="B27" s="86" t="s">
        <v>107</v>
      </c>
      <c r="C27" s="87">
        <f>'1кв'!E29</f>
        <v>16445.650000000001</v>
      </c>
      <c r="D27" s="79"/>
    </row>
    <row r="28" spans="1:5" ht="15.75" x14ac:dyDescent="0.25">
      <c r="A28" s="80"/>
      <c r="B28" s="86" t="s">
        <v>108</v>
      </c>
      <c r="C28" s="87">
        <f>'4кв'!E29</f>
        <v>3040.37</v>
      </c>
      <c r="D28" s="79"/>
    </row>
    <row r="29" spans="1:5" ht="15.75" x14ac:dyDescent="0.25">
      <c r="A29" s="80"/>
      <c r="B29" s="86"/>
      <c r="C29" s="87"/>
      <c r="D29" s="79"/>
    </row>
    <row r="30" spans="1:5" ht="15.75" x14ac:dyDescent="0.25">
      <c r="A30" s="1"/>
      <c r="B30" s="88" t="s">
        <v>83</v>
      </c>
      <c r="C30" s="89">
        <f>SUM(C17:C25)</f>
        <v>595146.12200000021</v>
      </c>
      <c r="D30" s="79"/>
      <c r="E30" s="82"/>
    </row>
    <row r="31" spans="1:5" ht="15.75" x14ac:dyDescent="0.25">
      <c r="A31" s="1"/>
      <c r="B31" s="90" t="s">
        <v>84</v>
      </c>
      <c r="C31" s="91">
        <f>C6+C15-C30</f>
        <v>138921.87799999979</v>
      </c>
      <c r="D31" s="79"/>
    </row>
    <row r="32" spans="1:5" ht="15.75" x14ac:dyDescent="0.25">
      <c r="A32" s="1"/>
      <c r="B32" s="71"/>
      <c r="C32" s="71"/>
      <c r="D32" s="79"/>
    </row>
    <row r="33" spans="1:4" ht="15.75" x14ac:dyDescent="0.25">
      <c r="A33" s="1"/>
      <c r="B33" s="92" t="s">
        <v>85</v>
      </c>
      <c r="C33" s="92"/>
      <c r="D33" s="79"/>
    </row>
    <row r="34" spans="1:4" ht="15.75" x14ac:dyDescent="0.25">
      <c r="A34" s="1"/>
      <c r="B34" s="92" t="s">
        <v>86</v>
      </c>
      <c r="C34" s="93">
        <v>69023.149999999994</v>
      </c>
      <c r="D34" s="79"/>
    </row>
    <row r="35" spans="1:4" ht="15.75" x14ac:dyDescent="0.25">
      <c r="A35" s="1"/>
      <c r="B35" s="94" t="s">
        <v>87</v>
      </c>
      <c r="C35" s="95">
        <v>131126.15</v>
      </c>
      <c r="D35" s="79"/>
    </row>
    <row r="36" spans="1:4" ht="15.75" x14ac:dyDescent="0.25">
      <c r="A36" s="1"/>
      <c r="B36" s="92" t="s">
        <v>88</v>
      </c>
      <c r="C36" s="93">
        <f>C35-C34</f>
        <v>62103</v>
      </c>
      <c r="D36" s="79"/>
    </row>
    <row r="37" spans="1:4" ht="15.75" x14ac:dyDescent="0.25">
      <c r="A37" s="1"/>
      <c r="B37" s="71"/>
      <c r="C37" s="71"/>
      <c r="D37" s="79"/>
    </row>
    <row r="38" spans="1:4" ht="15.75" x14ac:dyDescent="0.25">
      <c r="A38" s="1"/>
      <c r="B38" s="71"/>
      <c r="C38" s="71"/>
      <c r="D38" s="79"/>
    </row>
    <row r="39" spans="1:4" ht="15.75" x14ac:dyDescent="0.25">
      <c r="A39" s="1"/>
      <c r="B39" s="71"/>
      <c r="C39" s="71"/>
      <c r="D39" s="79"/>
    </row>
    <row r="40" spans="1:4" ht="15.75" x14ac:dyDescent="0.25">
      <c r="A40" s="1" t="s">
        <v>89</v>
      </c>
      <c r="B40" s="71" t="s">
        <v>90</v>
      </c>
      <c r="C40" s="71"/>
      <c r="D40" s="79"/>
    </row>
    <row r="41" spans="1:4" ht="15.75" x14ac:dyDescent="0.25">
      <c r="A41" s="1"/>
      <c r="B41" s="71" t="s">
        <v>91</v>
      </c>
      <c r="C41" s="71"/>
      <c r="D41" s="79"/>
    </row>
    <row r="42" spans="1:4" ht="15.75" x14ac:dyDescent="0.25">
      <c r="A42" s="1"/>
      <c r="B42" s="71" t="s">
        <v>92</v>
      </c>
      <c r="C42" s="71"/>
      <c r="D42" s="79"/>
    </row>
    <row r="43" spans="1:4" ht="15.75" x14ac:dyDescent="0.25">
      <c r="A43" s="1"/>
      <c r="B43" s="71"/>
      <c r="C43" s="71"/>
      <c r="D43" s="79"/>
    </row>
    <row r="44" spans="1:4" ht="15.75" x14ac:dyDescent="0.25">
      <c r="A44" s="1"/>
      <c r="B44" s="71"/>
      <c r="C44" s="71"/>
      <c r="D44" s="79"/>
    </row>
    <row r="45" spans="1:4" ht="15.75" x14ac:dyDescent="0.25">
      <c r="A45" s="1"/>
      <c r="B45" s="71" t="s">
        <v>93</v>
      </c>
      <c r="C45" s="71"/>
      <c r="D45" s="79"/>
    </row>
    <row r="46" spans="1:4" ht="15.75" x14ac:dyDescent="0.25">
      <c r="A46" s="1"/>
      <c r="B46" s="71"/>
      <c r="C46" s="71"/>
      <c r="D46" s="79"/>
    </row>
    <row r="47" spans="1:4" ht="15.75" x14ac:dyDescent="0.25">
      <c r="A47" s="1"/>
      <c r="B47" s="71"/>
      <c r="C47" s="71"/>
      <c r="D47" s="79"/>
    </row>
  </sheetData>
  <mergeCells count="6">
    <mergeCell ref="A1:C1"/>
    <mergeCell ref="A2:C2"/>
    <mergeCell ref="A3:C3"/>
    <mergeCell ref="A4:C4"/>
    <mergeCell ref="A5:C5"/>
    <mergeCell ref="B16:C1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2024-02-15T07:53:43Z</dcterms:modified>
</cp:coreProperties>
</file>